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Håndarbejde\Strik\b039 Jordbærtrøje\Anker Nanna 5-6  år\"/>
    </mc:Choice>
  </mc:AlternateContent>
  <xr:revisionPtr revIDLastSave="0" documentId="13_ncr:1_{F481A9EE-58F4-4966-BC95-2102EC3687A6}" xr6:coauthVersionLast="47" xr6:coauthVersionMax="47" xr10:uidLastSave="{00000000-0000-0000-0000-000000000000}"/>
  <bookViews>
    <workbookView xWindow="-120" yWindow="-120" windowWidth="29040" windowHeight="15720" xr2:uid="{8532146F-9746-4566-9905-DD140C57982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62" i="1" l="1"/>
  <c r="E40" i="1"/>
  <c r="E41" i="1" s="1"/>
  <c r="E42" i="1" s="1"/>
  <c r="E43" i="1" s="1"/>
  <c r="E44" i="1" s="1"/>
  <c r="F40" i="1"/>
  <c r="E36" i="1"/>
  <c r="E60" i="1" s="1"/>
  <c r="E61" i="1" s="1"/>
  <c r="E34" i="1"/>
  <c r="E31" i="1"/>
  <c r="C30" i="1"/>
  <c r="E27" i="1"/>
  <c r="E24" i="1"/>
  <c r="E63" i="1" l="1"/>
  <c r="E19" i="1"/>
  <c r="E18" i="1"/>
  <c r="J36" i="1" l="1"/>
  <c r="J34" i="1"/>
  <c r="J33" i="1"/>
  <c r="E50" i="1" l="1"/>
  <c r="E51" i="1" s="1"/>
  <c r="E53" i="1"/>
  <c r="F51" i="1" l="1"/>
  <c r="C52" i="1"/>
  <c r="E22" i="1" s="1"/>
  <c r="E55" i="1"/>
  <c r="E57" i="1" s="1"/>
  <c r="F57" i="1" s="1"/>
  <c r="F55" i="1"/>
  <c r="E37" i="1"/>
  <c r="C63" i="1" l="1"/>
</calcChain>
</file>

<file path=xl/sharedStrings.xml><?xml version="1.0" encoding="utf-8"?>
<sst xmlns="http://schemas.openxmlformats.org/spreadsheetml/2006/main" count="104" uniqueCount="76">
  <si>
    <t>Strikkefasthed</t>
  </si>
  <si>
    <t>m</t>
  </si>
  <si>
    <t>p</t>
  </si>
  <si>
    <t>på 1 cm</t>
  </si>
  <si>
    <t>Pinde:</t>
  </si>
  <si>
    <t>Garn: Easy Care Classic</t>
  </si>
  <si>
    <t>Vend</t>
  </si>
  <si>
    <t>Vendestrik 1p ret</t>
  </si>
  <si>
    <t>Vendestrik 2p vrang</t>
  </si>
  <si>
    <t>Vendestrik 3p ret</t>
  </si>
  <si>
    <t>Vendestrik 4p vrang</t>
  </si>
  <si>
    <t>cm</t>
  </si>
  <si>
    <t>3½ - 4</t>
  </si>
  <si>
    <t>masker</t>
  </si>
  <si>
    <t>Antal indtagninger</t>
  </si>
  <si>
    <t>pinde</t>
  </si>
  <si>
    <t>Ærmevidde ved håndled</t>
  </si>
  <si>
    <t>Indtag 2 m på hver</t>
  </si>
  <si>
    <t>pind</t>
  </si>
  <si>
    <t>Vendestrik:</t>
  </si>
  <si>
    <t>German Short Rows</t>
  </si>
  <si>
    <t>Rib Halskant - lagt dobbelt er det halve af:</t>
  </si>
  <si>
    <t>Krop masketal 57%</t>
  </si>
  <si>
    <t>2 stk Ærme masketal 43%</t>
  </si>
  <si>
    <t>Masker der skal tages ind</t>
  </si>
  <si>
    <t>gange</t>
  </si>
  <si>
    <t>Hals:</t>
  </si>
  <si>
    <t>1. udtagning lige efter hals rib</t>
  </si>
  <si>
    <t>ng</t>
  </si>
  <si>
    <t>Midt bag:</t>
  </si>
  <si>
    <t>Strik r tilbage til omg begyndelse.</t>
  </si>
  <si>
    <t>Tyk trøje i skemaet herunder</t>
  </si>
  <si>
    <t>Halskant p 3,5</t>
  </si>
  <si>
    <t>Bærestykkets længde excl rib</t>
  </si>
  <si>
    <t>omg/pinde</t>
  </si>
  <si>
    <t>Trøjens længde excl rib</t>
  </si>
  <si>
    <t>Rib hals</t>
  </si>
  <si>
    <t>Rib nederst og på ærmer (5cm) p3.5</t>
  </si>
  <si>
    <t>Italiensk lukning giver yderligere 0,5 cm</t>
  </si>
  <si>
    <t>3. udtagning ved bladet i det røde</t>
  </si>
  <si>
    <t>Længde med rib</t>
  </si>
  <si>
    <t>Ærmelængde excl rib</t>
  </si>
  <si>
    <t>med rib</t>
  </si>
  <si>
    <t>Ærme vidde øverst excl opsl.</t>
  </si>
  <si>
    <t>Indtagnings m på 1 ærmet</t>
  </si>
  <si>
    <t>deleligt m6</t>
  </si>
  <si>
    <t>incl 2 opslag</t>
  </si>
  <si>
    <t>Overvidde</t>
  </si>
  <si>
    <t>1 Ærme øverst</t>
  </si>
  <si>
    <t>1 Ærme incl 1 opsl</t>
  </si>
  <si>
    <t>BLADE</t>
  </si>
  <si>
    <t>m i Blad</t>
  </si>
  <si>
    <t>2. udtagningved bladet i det grønne</t>
  </si>
  <si>
    <t>4. udtagning ved bladet i det røde</t>
  </si>
  <si>
    <t>5. udtagning i Rød efter diagram B</t>
  </si>
  <si>
    <t>6. udtagning i Rød efter diagram C</t>
  </si>
  <si>
    <t>Ønsket</t>
  </si>
  <si>
    <t>11 blade a 12 m</t>
  </si>
  <si>
    <t>2 gang 11 er 22 m</t>
  </si>
  <si>
    <t>2 gange 11 er 24 m</t>
  </si>
  <si>
    <t>4 gange 11 er 44 m</t>
  </si>
  <si>
    <t>incl rib</t>
  </si>
  <si>
    <t>Overvidden afhænger af antal blade - se nedenfor og vælg blade nedenfor</t>
  </si>
  <si>
    <t>152---deleligt med 6</t>
  </si>
  <si>
    <t>56----deleligt m 6</t>
  </si>
  <si>
    <t>56 +8 er 64 m</t>
  </si>
  <si>
    <t>Antal omg</t>
  </si>
  <si>
    <t>6 år - 11 Blade ---Nanna 2026</t>
  </si>
  <si>
    <t>Nanna 2026 Jordbær Trøje med rund bærestykke og----------------------------------------&gt; oppefra og ned---------&gt; Str 6 år</t>
  </si>
  <si>
    <t>Str 6- år 11 Jordbærblade a' 12 m</t>
  </si>
  <si>
    <t>overvidde 72 cm</t>
  </si>
  <si>
    <t>Strik Str 6 år</t>
  </si>
  <si>
    <t>Overvidde 72 cm</t>
  </si>
  <si>
    <t>Kaebaret Rød 274 LOT 46174</t>
  </si>
  <si>
    <t>Søblå 277 LOT 39238</t>
  </si>
  <si>
    <t>Rødlilla 275 LOT 49639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</si>
</sst>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ptos Narrow"/>
      <family val="2"/>
      <scheme val="minor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24"/>
      <color theme="1"/>
      <name val="Arial"/>
      <family val="2"/>
    </font>
    <font>
      <b/>
      <sz val="16"/>
      <color theme="1"/>
      <name val="Arial"/>
      <family val="2"/>
    </font>
    <font>
      <sz val="36"/>
      <color theme="1"/>
      <name val="Arial"/>
      <family val="2"/>
    </font>
    <font>
      <b/>
      <sz val="3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2" xfId="0" applyFont="1" applyBorder="1" applyAlignment="1">
      <alignment horizontal="left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1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" fontId="3" fillId="3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164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3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left"/>
    </xf>
    <xf numFmtId="0" fontId="1" fillId="4" borderId="0" xfId="0" applyFont="1" applyFill="1" applyAlignment="1">
      <alignment horizontal="center"/>
    </xf>
    <xf numFmtId="1" fontId="3" fillId="4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8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8" Type="http://schemas.openxmlformats.org/officeDocument/2006/relationships/image" Target="../media/image12.png"/><Relationship Id="rId26" Type="http://schemas.openxmlformats.org/officeDocument/2006/relationships/image" Target="../media/image6.png"/><Relationship Id="rId3" Type="http://schemas.openxmlformats.org/officeDocument/2006/relationships/image" Target="../media/image3.png"/><Relationship Id="rId21" Type="http://schemas.openxmlformats.org/officeDocument/2006/relationships/image" Target="../media/image7.png"/><Relationship Id="rId25" Type="http://schemas.openxmlformats.org/officeDocument/2006/relationships/customXml" Target="../ink/ink4.xml"/><Relationship Id="rId2" Type="http://schemas.openxmlformats.org/officeDocument/2006/relationships/image" Target="../media/image2.png"/><Relationship Id="rId20" Type="http://schemas.openxmlformats.org/officeDocument/2006/relationships/customXml" Target="../ink/ink2.xml"/><Relationship Id="rId1" Type="http://schemas.openxmlformats.org/officeDocument/2006/relationships/image" Target="../media/image1.png"/><Relationship Id="rId24" Type="http://schemas.openxmlformats.org/officeDocument/2006/relationships/image" Target="../media/image5.png"/><Relationship Id="rId23" Type="http://schemas.openxmlformats.org/officeDocument/2006/relationships/image" Target="../media/image8.png"/><Relationship Id="rId19" Type="http://schemas.openxmlformats.org/officeDocument/2006/relationships/image" Target="../media/image4.png"/><Relationship Id="rId4" Type="http://schemas.openxmlformats.org/officeDocument/2006/relationships/customXml" Target="../ink/ink1.xml"/><Relationship Id="rId22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</xdr:colOff>
      <xdr:row>36</xdr:row>
      <xdr:rowOff>209550</xdr:rowOff>
    </xdr:from>
    <xdr:to>
      <xdr:col>10</xdr:col>
      <xdr:colOff>894368</xdr:colOff>
      <xdr:row>43</xdr:row>
      <xdr:rowOff>9346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id="{86E8B024-8E24-BAE7-1C9F-C4F063859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9075" y="8496300"/>
          <a:ext cx="7857143" cy="1428571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46</xdr:row>
      <xdr:rowOff>219075</xdr:rowOff>
    </xdr:from>
    <xdr:to>
      <xdr:col>11</xdr:col>
      <xdr:colOff>141848</xdr:colOff>
      <xdr:row>67</xdr:row>
      <xdr:rowOff>94662</xdr:rowOff>
    </xdr:to>
    <xdr:pic>
      <xdr:nvPicPr>
        <xdr:cNvPr id="7" name="Billede 6">
          <a:extLst>
            <a:ext uri="{FF2B5EF4-FFF2-40B4-BE49-F238E27FC236}">
              <a16:creationId xmlns:a16="http://schemas.microsoft.com/office/drawing/2014/main" id="{482AE9AB-1984-333C-08FF-1C624900B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91950" y="10563225"/>
          <a:ext cx="8219048" cy="47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238125</xdr:rowOff>
    </xdr:from>
    <xdr:to>
      <xdr:col>2</xdr:col>
      <xdr:colOff>589859</xdr:colOff>
      <xdr:row>20</xdr:row>
      <xdr:rowOff>133350</xdr:rowOff>
    </xdr:to>
    <xdr:pic>
      <xdr:nvPicPr>
        <xdr:cNvPr id="8" name="Billede 7">
          <a:extLst>
            <a:ext uri="{FF2B5EF4-FFF2-40B4-BE49-F238E27FC236}">
              <a16:creationId xmlns:a16="http://schemas.microsoft.com/office/drawing/2014/main" id="{4CA0CFC8-0002-204D-5918-32938A84F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210050"/>
          <a:ext cx="5523809" cy="419100"/>
        </a:xfrm>
        <a:prstGeom prst="rect">
          <a:avLst/>
        </a:prstGeom>
      </xdr:spPr>
    </xdr:pic>
    <xdr:clientData/>
  </xdr:twoCellAnchor>
  <xdr:twoCellAnchor editAs="oneCell">
    <xdr:from>
      <xdr:col>10</xdr:col>
      <xdr:colOff>390360</xdr:colOff>
      <xdr:row>6</xdr:row>
      <xdr:rowOff>103530</xdr:rowOff>
    </xdr:from>
    <xdr:to>
      <xdr:col>10</xdr:col>
      <xdr:colOff>480720</xdr:colOff>
      <xdr:row>6</xdr:row>
      <xdr:rowOff>152490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24" name="Håndskrift 23">
              <a:extLst>
                <a:ext uri="{FF2B5EF4-FFF2-40B4-BE49-F238E27FC236}">
                  <a16:creationId xmlns:a16="http://schemas.microsoft.com/office/drawing/2014/main" id="{EC83A6EC-CC42-DE24-E9D1-87487EEF790E}"/>
                </a:ext>
              </a:extLst>
            </xdr14:cNvPr>
            <xdr14:cNvContentPartPr/>
          </xdr14:nvContentPartPr>
          <xdr14:nvPr macro=""/>
          <xdr14:xfrm>
            <a:off x="19002210" y="1379880"/>
            <a:ext cx="90360" cy="48960"/>
          </xdr14:xfrm>
        </xdr:contentPart>
      </mc:Choice>
      <mc:Fallback xmlns="">
        <xdr:pic>
          <xdr:nvPicPr>
            <xdr:cNvPr id="24" name="Håndskrift 23">
              <a:extLst>
                <a:ext uri="{FF2B5EF4-FFF2-40B4-BE49-F238E27FC236}">
                  <a16:creationId xmlns:a16="http://schemas.microsoft.com/office/drawing/2014/main" id="{EC83A6EC-CC42-DE24-E9D1-87487EEF790E}"/>
                </a:ext>
              </a:extLst>
            </xdr:cNvPr>
            <xdr:cNvPicPr/>
          </xdr:nvPicPr>
          <xdr:blipFill>
            <a:blip xmlns:r="http://schemas.openxmlformats.org/officeDocument/2006/relationships" r:embed="rId18"/>
            <a:stretch>
              <a:fillRect/>
            </a:stretch>
          </xdr:blipFill>
          <xdr:spPr>
            <a:xfrm>
              <a:off x="18948570" y="1271880"/>
              <a:ext cx="198000" cy="2646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0</xdr:col>
      <xdr:colOff>0</xdr:colOff>
      <xdr:row>69</xdr:row>
      <xdr:rowOff>142871</xdr:rowOff>
    </xdr:from>
    <xdr:ext cx="12820650" cy="19792953"/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51057230-11F1-A33B-124D-8E6545E3634B}"/>
            </a:ext>
          </a:extLst>
        </xdr:cNvPr>
        <xdr:cNvSpPr txBox="1"/>
      </xdr:nvSpPr>
      <xdr:spPr>
        <a:xfrm>
          <a:off x="0" y="16992596"/>
          <a:ext cx="12820650" cy="197929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a-DK" sz="1800"/>
            <a:t>Slå </a:t>
          </a:r>
          <a:r>
            <a:rPr lang="da-DK" sz="1800" b="1"/>
            <a:t>92 m op </a:t>
          </a:r>
          <a:r>
            <a:rPr lang="da-DK" sz="1800"/>
            <a:t>og strik 1 r 1 v 4,5 cm (dobbelt</a:t>
          </a:r>
          <a:r>
            <a:rPr lang="da-DK" sz="1800" baseline="0"/>
            <a:t> hals. 14 p    11 blade -132 m</a:t>
          </a:r>
        </a:p>
        <a:p>
          <a:r>
            <a:rPr lang="da-DK" sz="1800"/>
            <a:t>Strik halsen sammen som " Følg retmasken......"</a:t>
          </a:r>
        </a:p>
        <a:p>
          <a:r>
            <a:rPr lang="da-DK" sz="1800" b="1" baseline="0"/>
            <a:t>1 omg : Skift til p 4 -</a:t>
          </a:r>
          <a:r>
            <a:rPr lang="da-DK" sz="1800" baseline="0"/>
            <a:t>ret og sæt tælleren på 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omg: 1. udtagning -</a:t>
          </a:r>
          <a:r>
            <a:rPr lang="da-DK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fra 92 m</a:t>
          </a:r>
          <a:r>
            <a:rPr lang="da-DK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a-DK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til 120 m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 omg: </a:t>
          </a:r>
          <a:r>
            <a:rPr lang="da-DK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ret</a:t>
          </a:r>
        </a:p>
        <a:p>
          <a:r>
            <a:rPr lang="da-DK" sz="18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Strik nu vendepinde med teknikken </a:t>
          </a:r>
          <a:r>
            <a:rPr lang="da-DK" sz="1800" b="1" i="1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German Short Rows</a:t>
          </a:r>
        </a:p>
        <a:p>
          <a:r>
            <a:rPr lang="da-DK" sz="1800" b="1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4.-5.- ret</a:t>
          </a:r>
        </a:p>
        <a:p>
          <a:r>
            <a:rPr lang="da-DK" sz="1800" b="1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6. omg: </a:t>
          </a:r>
          <a:r>
            <a:rPr lang="da-DK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udtagning -  </a:t>
          </a:r>
          <a:r>
            <a:rPr lang="da-DK" sz="1800" b="1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ret tag ud fra 120 til 132m</a:t>
          </a:r>
        </a:p>
        <a:p>
          <a:r>
            <a:rPr lang="da-DK" sz="1800" b="1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7.-8. omg: ret</a:t>
          </a:r>
        </a:p>
        <a:p>
          <a:r>
            <a:rPr lang="da-DK" sz="18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Strik Diagram A en gang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9. omg: </a:t>
          </a:r>
          <a:r>
            <a:rPr lang="da-DK" sz="18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Diagram A -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10- omg; </a:t>
          </a:r>
          <a:r>
            <a:rPr lang="da-DK" sz="18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Diagram A</a:t>
          </a:r>
        </a:p>
        <a:p>
          <a:r>
            <a:rPr lang="da-DK" sz="1800" b="1" i="0"/>
            <a:t>11. omg: </a:t>
          </a:r>
          <a:r>
            <a:rPr lang="da-DK" sz="1800" b="0" i="0"/>
            <a:t>Diagram A</a:t>
          </a:r>
        </a:p>
        <a:p>
          <a:r>
            <a:rPr lang="da-DK" sz="1800" b="1" i="0"/>
            <a:t>12. omg: </a:t>
          </a:r>
          <a:r>
            <a:rPr lang="da-DK" sz="1800" b="0" i="0"/>
            <a:t>Diagram A</a:t>
          </a:r>
        </a:p>
        <a:p>
          <a:r>
            <a:rPr lang="da-DK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13. omg: 3 udtagning:-Tag 26</a:t>
          </a:r>
          <a:r>
            <a:rPr lang="da-DK" sz="18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 </a:t>
          </a:r>
          <a:r>
            <a:rPr lang="da-DK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ud til 154 m </a:t>
          </a:r>
          <a:r>
            <a:rPr lang="da-DK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 det røde i Diagram A</a:t>
          </a:r>
        </a:p>
        <a:p>
          <a:r>
            <a:rPr lang="da-DK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14. omg: </a:t>
          </a:r>
          <a:r>
            <a:rPr lang="da-DK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Diagram</a:t>
          </a:r>
          <a:r>
            <a:rPr lang="da-DK" sz="18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</a:t>
          </a:r>
          <a:endParaRPr lang="da-DK" sz="1800">
            <a:effectLst/>
          </a:endParaRPr>
        </a:p>
        <a:p>
          <a:r>
            <a:rPr lang="da-DK" sz="1800" b="1" i="0"/>
            <a:t>15. omg: </a:t>
          </a:r>
          <a:r>
            <a:rPr lang="da-DK" sz="1800" b="0" i="0"/>
            <a:t>Diagram 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16. omg: </a:t>
          </a:r>
          <a:r>
            <a:rPr lang="da-DK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Diagram 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17. omg: 4 udtagning:-Tag 26</a:t>
          </a:r>
          <a:r>
            <a:rPr lang="da-DK" sz="18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 </a:t>
          </a:r>
          <a:r>
            <a:rPr lang="da-DK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ud til 176 m </a:t>
          </a:r>
          <a:r>
            <a:rPr lang="da-DK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 det røde i Diagram A</a:t>
          </a:r>
        </a:p>
        <a:p>
          <a:pPr eaLnBrk="1" fontAlgn="auto" latinLnBrk="0" hangingPunct="1"/>
          <a:r>
            <a:rPr lang="da-DK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18. omg: </a:t>
          </a:r>
          <a:r>
            <a:rPr lang="da-DK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Diagram A</a:t>
          </a:r>
          <a:endParaRPr lang="da-DK" sz="1800">
            <a:effectLst/>
          </a:endParaRPr>
        </a:p>
        <a:p>
          <a:pPr eaLnBrk="1" fontAlgn="auto" latinLnBrk="0" hangingPunct="1"/>
          <a:r>
            <a:rPr lang="da-DK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19. omg: </a:t>
          </a:r>
          <a:r>
            <a:rPr lang="da-DK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Diagram A</a:t>
          </a:r>
          <a:endParaRPr lang="da-DK" sz="1800">
            <a:effectLst/>
          </a:endParaRPr>
        </a:p>
        <a:p>
          <a:pPr eaLnBrk="1" fontAlgn="auto" latinLnBrk="0" hangingPunct="1"/>
          <a:r>
            <a:rPr lang="da-DK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20. omg: </a:t>
          </a:r>
          <a:r>
            <a:rPr lang="da-DK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ret -----176m</a:t>
          </a:r>
          <a:endParaRPr lang="da-DK" sz="18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>
              <a:effectLst/>
            </a:rPr>
            <a:t>21. omg: </a:t>
          </a:r>
          <a:r>
            <a:rPr lang="da-DK" sz="1800" b="0">
              <a:effectLst/>
            </a:rPr>
            <a:t>ret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22. omg: </a:t>
          </a:r>
          <a:r>
            <a:rPr lang="da-DK" sz="18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ret</a:t>
          </a:r>
          <a:endParaRPr lang="da-DK" sz="1800" b="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23. omg: Diagram B Gul 44 Knopper   4 x bladantal</a:t>
          </a:r>
          <a:endParaRPr lang="da-DK" sz="18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24. omg: Diagram B Gul 44 Knopper</a:t>
          </a:r>
          <a:endParaRPr lang="da-DK" sz="18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25. omg: Diagram B</a:t>
          </a:r>
          <a:endParaRPr lang="da-DK" sz="18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26. omg: Diagram B</a:t>
          </a:r>
          <a:endParaRPr lang="da-DK" sz="1800">
            <a:effectLst/>
          </a:endParaRPr>
        </a:p>
        <a:p>
          <a:r>
            <a:rPr lang="da-DK" sz="1800" b="1" i="0"/>
            <a:t>27. omg: </a:t>
          </a:r>
          <a:r>
            <a:rPr lang="da-DK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Diagram B</a:t>
          </a:r>
          <a:endParaRPr lang="da-DK" sz="1800" b="0" i="0" baseline="0"/>
        </a:p>
        <a:p>
          <a:r>
            <a:rPr lang="da-DK" sz="1800" b="1" i="0" baseline="0"/>
            <a:t>28. omg: Diagram B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29. omg: Diagram B        5. udtagning - Tag 44 m ud til 220 m  </a:t>
          </a:r>
          <a:r>
            <a:rPr lang="da-DK" sz="18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---</a:t>
          </a:r>
          <a:r>
            <a:rPr lang="da-DK" sz="18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Strik 4 r, udt-v*. Gentag fra *-* pa hele omg.</a:t>
          </a:r>
          <a:endParaRPr lang="da-DK" sz="1800" b="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30. omg: Diagram C  Gul 44 knopper</a:t>
          </a:r>
          <a:endParaRPr lang="da-DK" sz="1800" b="1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31. omg: Diagram C Gul 44 knopper</a:t>
          </a:r>
          <a:endParaRPr lang="da-DK" sz="1800" b="1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32. omg: Diagram C</a:t>
          </a:r>
          <a:endParaRPr lang="da-DK" sz="1800" b="1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33. omg: Diagram C</a:t>
          </a:r>
          <a:endParaRPr lang="da-DK" sz="1800" b="1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 i="0"/>
            <a:t>34.omg:  </a:t>
          </a:r>
          <a:r>
            <a:rPr lang="da-DK" sz="18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Diagram C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35 omg: Diagram C</a:t>
          </a:r>
          <a:endParaRPr lang="da-DK" sz="1800" b="1" i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 i="0"/>
            <a:t>36. omg: </a:t>
          </a:r>
          <a:r>
            <a:rPr lang="da-DK" sz="18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Diagram C</a:t>
          </a:r>
          <a:r>
            <a:rPr lang="da-DK" sz="18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a-DK" sz="1800" b="1" i="0"/>
            <a:t>   6.udtagning - </a:t>
          </a:r>
          <a:r>
            <a:rPr lang="da-DK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Tag 44 m ud til 264 m </a:t>
          </a:r>
          <a:r>
            <a:rPr lang="da-DK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da-DK" sz="18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Strik 2 r, udt-v, *strik 5 r, udt-v*. Gentag fra *-*,</a:t>
          </a:r>
          <a:endParaRPr lang="da-DK" sz="1800">
            <a:effectLst/>
          </a:endParaRPr>
        </a:p>
        <a:p>
          <a:r>
            <a:rPr lang="da-DK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37.omg: Diagram D Gul 44 knopper</a:t>
          </a:r>
          <a:endParaRPr lang="da-DK" sz="1800">
            <a:effectLst/>
          </a:endParaRPr>
        </a:p>
        <a:p>
          <a:r>
            <a:rPr lang="da-DK" sz="1800" b="1" i="0"/>
            <a:t>38.omg: Diagram D Gul 44 knopper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39.omg: Diagram D ret</a:t>
          </a:r>
          <a:endParaRPr lang="da-DK" sz="18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40.omg: Diagram D ret</a:t>
          </a:r>
          <a:endParaRPr lang="da-DK" sz="18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41.omg: Diagram D ret</a:t>
          </a:r>
          <a:endParaRPr lang="da-DK" sz="18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42.omg: Diagram D ret</a:t>
          </a:r>
          <a:endParaRPr lang="da-DK" sz="18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43.omg: Diagram D ret</a:t>
          </a:r>
          <a:endParaRPr lang="da-DK" sz="18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44.omg: Diagram D knop</a:t>
          </a:r>
          <a:endParaRPr lang="da-DK" sz="18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45.omg: Diagram D knop</a:t>
          </a:r>
          <a:endParaRPr lang="da-DK" sz="18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800" b="1" i="0"/>
            <a:t>46, omg:</a:t>
          </a:r>
          <a:r>
            <a:rPr lang="da-DK" sz="1800" b="1" i="0" baseline="0"/>
            <a:t> </a:t>
          </a:r>
          <a:r>
            <a:rPr lang="da-DK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Diagram D ret</a:t>
          </a:r>
          <a:endParaRPr lang="da-DK" sz="1800" b="1" i="0"/>
        </a:p>
        <a:p>
          <a:r>
            <a:rPr lang="da-DK" sz="1800" b="1" i="0"/>
            <a:t>47-pmg : rød    38-38-38-38= 152 m krop ......  56-56=112 m ærmer -----&gt;sæt mærker</a:t>
          </a:r>
        </a:p>
        <a:p>
          <a:r>
            <a:rPr lang="da-DK" sz="1800" b="1" i="0"/>
            <a:t>48. omg: rød..Sæt Ærmer på snor ---&gt; slå 8 m op under hvert ærme for at mønstret passer</a:t>
          </a:r>
        </a:p>
        <a:p>
          <a:r>
            <a:rPr lang="da-DK" sz="1800" b="1" i="0"/>
            <a:t>.49---&gt;...110</a:t>
          </a:r>
          <a:r>
            <a:rPr lang="da-DK" sz="1800" b="1" i="0" baseline="0"/>
            <a:t> omg</a:t>
          </a:r>
        </a:p>
        <a:p>
          <a:r>
            <a:rPr lang="da-DK" sz="1800" b="1" i="0" baseline="0"/>
            <a:t>14 omg rib på p 3,5</a:t>
          </a:r>
        </a:p>
        <a:p>
          <a:r>
            <a:rPr lang="da-DK" sz="1800" b="1" i="0" baseline="0"/>
            <a:t>15-16 omg til itakiensk aflukning</a:t>
          </a:r>
        </a:p>
        <a:p>
          <a:endParaRPr lang="da-DK" sz="1800" b="1" i="0" baseline="0"/>
        </a:p>
        <a:p>
          <a:r>
            <a:rPr lang="da-DK" sz="1800" b="1" i="0" baseline="0"/>
            <a:t>Ærme: 108 omg (28 cm)--&gt;64 m incl opslags m</a:t>
          </a:r>
        </a:p>
        <a:p>
          <a:r>
            <a:rPr lang="da-DK" sz="1800" b="1" i="0" baseline="0"/>
            <a:t>1. omg: Saml 56 m op på rundpind 4. 40 cm - og slå 8 m yderligere på 1 omg er 64 m</a:t>
          </a:r>
        </a:p>
        <a:p>
          <a:r>
            <a:rPr lang="da-DK" sz="1800" b="1" i="0" baseline="0"/>
            <a:t>Tag ind til 40 m på de næste 108 omgange (34 cm) = 64-40 = 24 m  ----&gt;12 gange indtagninger</a:t>
          </a:r>
        </a:p>
        <a:p>
          <a:r>
            <a:rPr lang="da-DK" sz="1800" b="1" i="0" baseline="0"/>
            <a:t>108 delt med 12 = 9,2</a:t>
          </a:r>
        </a:p>
        <a:p>
          <a:r>
            <a:rPr lang="da-DK" sz="1800" b="1" i="0" baseline="0"/>
            <a:t>Tag 2 m ind på hver 9. omg  til 40 m </a:t>
          </a:r>
        </a:p>
        <a:p>
          <a:endParaRPr lang="da-DK" sz="1800" b="1" i="0" baseline="0"/>
        </a:p>
        <a:p>
          <a:r>
            <a:rPr lang="da-DK" sz="1800" b="1" i="0" baseline="0"/>
            <a:t>Nanna - Rib bsgynder på omg 108 - Rib beg på p ? efter sidste knop.</a:t>
          </a:r>
        </a:p>
        <a:p>
          <a:r>
            <a:rPr lang="da-DK" sz="1800" b="1" i="0" baseline="0"/>
            <a:t>14 omg rib på p 3.5</a:t>
          </a:r>
        </a:p>
        <a:p>
          <a:r>
            <a:rPr lang="da-DK" sz="1800" b="1" i="0" baseline="0"/>
            <a:t>Italiensk lukning</a:t>
          </a:r>
          <a:endParaRPr lang="da-DK" sz="1800" b="1" i="0"/>
        </a:p>
      </xdr:txBody>
    </xdr:sp>
    <xdr:clientData/>
  </xdr:oneCellAnchor>
  <xdr:twoCellAnchor editAs="oneCell">
    <xdr:from>
      <xdr:col>6</xdr:col>
      <xdr:colOff>685800</xdr:colOff>
      <xdr:row>16</xdr:row>
      <xdr:rowOff>38100</xdr:rowOff>
    </xdr:from>
    <xdr:to>
      <xdr:col>13</xdr:col>
      <xdr:colOff>1360734</xdr:colOff>
      <xdr:row>27</xdr:row>
      <xdr:rowOff>161579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E5987456-920D-F739-F29F-834AA84FA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2306300" y="3781425"/>
          <a:ext cx="10723809" cy="2771429"/>
        </a:xfrm>
        <a:prstGeom prst="rect">
          <a:avLst/>
        </a:prstGeom>
      </xdr:spPr>
    </xdr:pic>
    <xdr:clientData/>
  </xdr:twoCellAnchor>
  <xdr:twoCellAnchor editAs="oneCell">
    <xdr:from>
      <xdr:col>6</xdr:col>
      <xdr:colOff>390180</xdr:colOff>
      <xdr:row>64</xdr:row>
      <xdr:rowOff>66525</xdr:rowOff>
    </xdr:from>
    <xdr:to>
      <xdr:col>8</xdr:col>
      <xdr:colOff>906660</xdr:colOff>
      <xdr:row>64</xdr:row>
      <xdr:rowOff>67245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25" name="Håndskrift 24">
              <a:extLst>
                <a:ext uri="{FF2B5EF4-FFF2-40B4-BE49-F238E27FC236}">
                  <a16:creationId xmlns:a16="http://schemas.microsoft.com/office/drawing/2014/main" id="{6E335672-E48E-BD26-1DB0-BDFF959C8271}"/>
                </a:ext>
              </a:extLst>
            </xdr14:cNvPr>
            <xdr14:cNvContentPartPr/>
          </xdr14:nvContentPartPr>
          <xdr14:nvPr macro=""/>
          <xdr14:xfrm>
            <a:off x="12010680" y="12934800"/>
            <a:ext cx="4097880" cy="720"/>
          </xdr14:xfrm>
        </xdr:contentPart>
      </mc:Choice>
      <mc:Fallback xmlns="">
        <xdr:pic>
          <xdr:nvPicPr>
            <xdr:cNvPr id="25" name="Håndskrift 24">
              <a:extLst>
                <a:ext uri="{FF2B5EF4-FFF2-40B4-BE49-F238E27FC236}">
                  <a16:creationId xmlns:a16="http://schemas.microsoft.com/office/drawing/2014/main" id="{6E335672-E48E-BD26-1DB0-BDFF959C8271}"/>
                </a:ext>
              </a:extLst>
            </xdr:cNvPr>
            <xdr:cNvPicPr/>
          </xdr:nvPicPr>
          <xdr:blipFill>
            <a:blip xmlns:r="http://schemas.openxmlformats.org/officeDocument/2006/relationships" r:embed="rId21"/>
            <a:stretch>
              <a:fillRect/>
            </a:stretch>
          </xdr:blipFill>
          <xdr:spPr>
            <a:xfrm>
              <a:off x="11956680" y="12718800"/>
              <a:ext cx="4205520" cy="432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494940</xdr:colOff>
      <xdr:row>64</xdr:row>
      <xdr:rowOff>180645</xdr:rowOff>
    </xdr:from>
    <xdr:to>
      <xdr:col>8</xdr:col>
      <xdr:colOff>992700</xdr:colOff>
      <xdr:row>65</xdr:row>
      <xdr:rowOff>65445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28" name="Håndskrift 27">
              <a:extLst>
                <a:ext uri="{FF2B5EF4-FFF2-40B4-BE49-F238E27FC236}">
                  <a16:creationId xmlns:a16="http://schemas.microsoft.com/office/drawing/2014/main" id="{F5A75407-2AF9-8352-518D-FDC04DCC51A7}"/>
                </a:ext>
              </a:extLst>
            </xdr14:cNvPr>
            <xdr14:cNvContentPartPr/>
          </xdr14:nvContentPartPr>
          <xdr14:nvPr macro=""/>
          <xdr14:xfrm>
            <a:off x="12115440" y="13048920"/>
            <a:ext cx="4079160" cy="113400"/>
          </xdr14:xfrm>
        </xdr:contentPart>
      </mc:Choice>
      <mc:Fallback xmlns="">
        <xdr:pic>
          <xdr:nvPicPr>
            <xdr:cNvPr id="28" name="Håndskrift 27">
              <a:extLst>
                <a:ext uri="{FF2B5EF4-FFF2-40B4-BE49-F238E27FC236}">
                  <a16:creationId xmlns:a16="http://schemas.microsoft.com/office/drawing/2014/main" id="{F5A75407-2AF9-8352-518D-FDC04DCC51A7}"/>
                </a:ext>
              </a:extLst>
            </xdr:cNvPr>
            <xdr:cNvPicPr/>
          </xdr:nvPicPr>
          <xdr:blipFill>
            <a:blip xmlns:r="http://schemas.openxmlformats.org/officeDocument/2006/relationships" r:embed="rId23"/>
            <a:stretch>
              <a:fillRect/>
            </a:stretch>
          </xdr:blipFill>
          <xdr:spPr>
            <a:xfrm>
              <a:off x="12061800" y="12940920"/>
              <a:ext cx="4186800" cy="3290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0</xdr:colOff>
      <xdr:row>6</xdr:row>
      <xdr:rowOff>0</xdr:rowOff>
    </xdr:from>
    <xdr:to>
      <xdr:col>15</xdr:col>
      <xdr:colOff>645937</xdr:colOff>
      <xdr:row>16</xdr:row>
      <xdr:rowOff>133024</xdr:rowOff>
    </xdr:to>
    <xdr:pic>
      <xdr:nvPicPr>
        <xdr:cNvPr id="9" name="Billede 8">
          <a:extLst>
            <a:ext uri="{FF2B5EF4-FFF2-40B4-BE49-F238E27FC236}">
              <a16:creationId xmlns:a16="http://schemas.microsoft.com/office/drawing/2014/main" id="{800A3C96-0829-5BCB-45F6-8C506A5F4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1620500" y="1276350"/>
          <a:ext cx="14104762" cy="2609524"/>
        </a:xfrm>
        <a:prstGeom prst="rect">
          <a:avLst/>
        </a:prstGeom>
      </xdr:spPr>
    </xdr:pic>
    <xdr:clientData/>
  </xdr:twoCellAnchor>
  <xdr:oneCellAnchor>
    <xdr:from>
      <xdr:col>3</xdr:col>
      <xdr:colOff>361950</xdr:colOff>
      <xdr:row>5</xdr:row>
      <xdr:rowOff>114300</xdr:rowOff>
    </xdr:from>
    <xdr:ext cx="5105400" cy="1344920"/>
    <xdr:sp macro="" textlink="">
      <xdr:nvSpPr>
        <xdr:cNvPr id="3" name="Tekstfelt 2">
          <a:extLst>
            <a:ext uri="{FF2B5EF4-FFF2-40B4-BE49-F238E27FC236}">
              <a16:creationId xmlns:a16="http://schemas.microsoft.com/office/drawing/2014/main" id="{0273FA9D-8840-9916-5B3E-69026F34C710}"/>
            </a:ext>
          </a:extLst>
        </xdr:cNvPr>
        <xdr:cNvSpPr txBox="1"/>
      </xdr:nvSpPr>
      <xdr:spPr>
        <a:xfrm>
          <a:off x="6362700" y="1733550"/>
          <a:ext cx="5105400" cy="1344920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a-DK" sz="1600" b="1"/>
            <a:t>	</a:t>
          </a:r>
        </a:p>
        <a:p>
          <a:r>
            <a:rPr lang="da-DK" sz="1600" b="1"/>
            <a:t>Nanna 6 år 2026--- Str 6 år		</a:t>
          </a:r>
        </a:p>
        <a:p>
          <a:r>
            <a:rPr lang="da-DK" sz="1600" b="1"/>
            <a:t>	Længde 41 cm-	</a:t>
          </a:r>
        </a:p>
        <a:p>
          <a:r>
            <a:rPr lang="da-DK" sz="1600" b="1"/>
            <a:t>	Overvidde 59,5 	</a:t>
          </a:r>
        </a:p>
        <a:p>
          <a:r>
            <a:rPr lang="da-DK" sz="1600" b="1"/>
            <a:t>	Arm 34 cm</a:t>
          </a:r>
        </a:p>
      </xdr:txBody>
    </xdr:sp>
    <xdr:clientData/>
  </xdr:oneCellAnchor>
  <xdr:twoCellAnchor editAs="oneCell">
    <xdr:from>
      <xdr:col>6</xdr:col>
      <xdr:colOff>390180</xdr:colOff>
      <xdr:row>57</xdr:row>
      <xdr:rowOff>104760</xdr:rowOff>
    </xdr:from>
    <xdr:to>
      <xdr:col>8</xdr:col>
      <xdr:colOff>1066860</xdr:colOff>
      <xdr:row>57</xdr:row>
      <xdr:rowOff>190800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10" name="Håndskrift 9">
              <a:extLst>
                <a:ext uri="{FF2B5EF4-FFF2-40B4-BE49-F238E27FC236}">
                  <a16:creationId xmlns:a16="http://schemas.microsoft.com/office/drawing/2014/main" id="{05D221DB-AA5C-3A8B-091F-4575FCB10CEE}"/>
                </a:ext>
              </a:extLst>
            </xdr14:cNvPr>
            <xdr14:cNvContentPartPr/>
          </xdr14:nvContentPartPr>
          <xdr14:nvPr macro=""/>
          <xdr14:xfrm>
            <a:off x="12010680" y="14049360"/>
            <a:ext cx="4258080" cy="86040"/>
          </xdr14:xfrm>
        </xdr:contentPart>
      </mc:Choice>
      <mc:Fallback xmlns="">
        <xdr:pic>
          <xdr:nvPicPr>
            <xdr:cNvPr id="10" name="Håndskrift 9">
              <a:extLst>
                <a:ext uri="{FF2B5EF4-FFF2-40B4-BE49-F238E27FC236}">
                  <a16:creationId xmlns:a16="http://schemas.microsoft.com/office/drawing/2014/main" id="{05D221DB-AA5C-3A8B-091F-4575FCB10CEE}"/>
                </a:ext>
              </a:extLst>
            </xdr:cNvPr>
            <xdr:cNvPicPr/>
          </xdr:nvPicPr>
          <xdr:blipFill>
            <a:blip xmlns:r="http://schemas.openxmlformats.org/officeDocument/2006/relationships" r:embed="rId26"/>
            <a:stretch>
              <a:fillRect/>
            </a:stretch>
          </xdr:blipFill>
          <xdr:spPr>
            <a:xfrm>
              <a:off x="11956680" y="13941360"/>
              <a:ext cx="4365720" cy="30168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13T12:58:44.597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1 135,'4'-4,"6"-2,2-4,3-1,3-2,-1-4,1 1,2-2,2 3,2 4,1 4,1 3,-4 2,-5 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17T20:42:22.931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0 0 0,'11382'0'0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17T20:42:30.915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1 159,'73'-3,"142"-26,-89 9,397-39,719 11,-946 62,-22-1,727-13,12 1,-970 0,135 7,-155-6,1 2,-1 0,0 2,-1 1,32 13,-31-11,1-2,1 0,-1-1,1-2,35 3,-7 0,136 14,210-4,190-33,15 0,-147 14,384 5,-387 37,56 1,-474-42,1 2,-1 1,1 2,-1 1,61 18,-70-16,0 0,0-3,0 0,1-1,31-2,1 1,191 11,150 11,-370-23,1-2,-1-1,1-1,-1-2,0-1,42-14,-63 17,13-2,0 1,27-1,-32 5,0-2,0-1,0 0,-1-1,23-8,-24 6,0 2,0-1,0 2,1 0,29 0,-14 0,-30 3,1-1,0 1,0-1,0 0,-1 0,1 0,0 0,-1 0,1-1,-1 1,0-1,1 0,-1 0,0 0,0 0,0 0,0 0,0 0,-1 0,1-1,-1 1,1-1,-1 1,0-1,0 0,0 0,-1 1,1-1,0 0,-1 0,0 0,0 1,0-1,0-4,1-15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9T10:58:24.440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0 0 0,'11827'238'0</inkml:trace>
</inkml: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8A919-66E5-42DB-8343-5F16CC12E24C}">
  <dimension ref="A1:AC77"/>
  <sheetViews>
    <sheetView tabSelected="1" workbookViewId="0">
      <selection activeCell="A14" sqref="A14"/>
    </sheetView>
  </sheetViews>
  <sheetFormatPr defaultRowHeight="18" x14ac:dyDescent="0.25"/>
  <cols>
    <col min="1" max="1" width="61.85546875" style="1" customWidth="1"/>
    <col min="2" max="2" width="12.140625" style="1" customWidth="1"/>
    <col min="3" max="3" width="16" style="1" customWidth="1"/>
    <col min="4" max="4" width="26.7109375" style="1" customWidth="1"/>
    <col min="5" max="5" width="17.42578125" style="1" customWidth="1"/>
    <col min="6" max="6" width="40.140625" style="1" customWidth="1"/>
    <col min="7" max="7" width="28.28515625" style="1" customWidth="1"/>
    <col min="8" max="8" width="25.42578125" style="1" customWidth="1"/>
    <col min="9" max="9" width="24.7109375" style="1" customWidth="1"/>
    <col min="10" max="10" width="26.42578125" style="1" customWidth="1"/>
    <col min="11" max="11" width="18.85546875" style="1" customWidth="1"/>
    <col min="12" max="12" width="19.7109375" style="1" customWidth="1"/>
    <col min="13" max="13" width="7.28515625" style="1" customWidth="1"/>
    <col min="14" max="14" width="31.42578125" style="1" customWidth="1"/>
    <col min="15" max="15" width="19.7109375" style="1" customWidth="1"/>
    <col min="16" max="16" width="33.5703125" style="1" customWidth="1"/>
    <col min="17" max="17" width="18.28515625" style="1" customWidth="1"/>
    <col min="18" max="18" width="28.42578125" style="1" customWidth="1"/>
    <col min="19" max="19" width="29" style="1" customWidth="1"/>
    <col min="20" max="20" width="27.140625" style="1" customWidth="1"/>
    <col min="21" max="16384" width="9.140625" style="1"/>
  </cols>
  <sheetData>
    <row r="1" spans="1:29" s="50" customFormat="1" ht="45" x14ac:dyDescent="0.6">
      <c r="A1" s="53" t="s">
        <v>67</v>
      </c>
      <c r="B1" s="51"/>
      <c r="C1" s="51"/>
      <c r="D1" s="51"/>
      <c r="E1" s="51"/>
    </row>
    <row r="3" spans="1:29" ht="23.25" x14ac:dyDescent="0.35">
      <c r="A3" s="54" t="s">
        <v>68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</row>
    <row r="4" spans="1:29" ht="23.25" customHeight="1" x14ac:dyDescent="0.35">
      <c r="A4" s="55" t="s">
        <v>5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spans="1:29" x14ac:dyDescent="0.25">
      <c r="B5" s="2"/>
      <c r="G5" s="2" t="s">
        <v>31</v>
      </c>
    </row>
    <row r="7" spans="1:29" ht="23.25" x14ac:dyDescent="0.35">
      <c r="A7" s="2" t="s">
        <v>4</v>
      </c>
      <c r="B7" s="24" t="s">
        <v>12</v>
      </c>
      <c r="D7" s="20"/>
      <c r="E7" s="20"/>
      <c r="F7" s="20"/>
    </row>
    <row r="8" spans="1:29" ht="18.75" thickBot="1" x14ac:dyDescent="0.3">
      <c r="D8" s="20"/>
      <c r="E8" s="20"/>
      <c r="F8" s="20"/>
    </row>
    <row r="9" spans="1:29" ht="18.75" thickBot="1" x14ac:dyDescent="0.3">
      <c r="A9" s="22" t="s">
        <v>0</v>
      </c>
      <c r="B9" s="21">
        <v>2.2999999999999998</v>
      </c>
      <c r="C9" s="48" t="s">
        <v>1</v>
      </c>
      <c r="D9" s="20"/>
      <c r="E9" s="20"/>
      <c r="F9" s="20"/>
    </row>
    <row r="10" spans="1:29" ht="18.75" thickBot="1" x14ac:dyDescent="0.3">
      <c r="A10" s="23" t="s">
        <v>3</v>
      </c>
      <c r="B10" s="10">
        <v>3.2</v>
      </c>
      <c r="C10" s="49" t="s">
        <v>2</v>
      </c>
      <c r="D10" s="20"/>
      <c r="E10" s="20"/>
      <c r="F10" s="20"/>
    </row>
    <row r="11" spans="1:29" x14ac:dyDescent="0.25">
      <c r="D11" s="20"/>
      <c r="E11" s="20"/>
      <c r="F11" s="20"/>
    </row>
    <row r="12" spans="1:29" x14ac:dyDescent="0.25">
      <c r="A12" s="20" t="s">
        <v>74</v>
      </c>
      <c r="B12" s="2">
        <v>1</v>
      </c>
      <c r="C12" s="2" t="s">
        <v>28</v>
      </c>
      <c r="D12" s="20"/>
      <c r="E12" s="20"/>
      <c r="F12" s="20"/>
      <c r="H12" s="2"/>
    </row>
    <row r="13" spans="1:29" x14ac:dyDescent="0.25">
      <c r="A13" s="2" t="s">
        <v>73</v>
      </c>
      <c r="B13" s="2">
        <v>6</v>
      </c>
      <c r="C13" s="2" t="s">
        <v>28</v>
      </c>
      <c r="D13" s="20"/>
      <c r="E13" s="20"/>
      <c r="F13" s="34"/>
    </row>
    <row r="14" spans="1:29" ht="18.75" thickBot="1" x14ac:dyDescent="0.3">
      <c r="A14" s="2" t="s">
        <v>75</v>
      </c>
      <c r="B14" s="2">
        <v>1</v>
      </c>
      <c r="C14" s="2" t="s">
        <v>28</v>
      </c>
      <c r="D14" s="20"/>
      <c r="E14" s="20"/>
      <c r="F14" s="20"/>
    </row>
    <row r="15" spans="1:29" ht="18.75" thickBot="1" x14ac:dyDescent="0.3">
      <c r="D15" s="20"/>
      <c r="E15" s="20"/>
      <c r="F15" s="52"/>
    </row>
    <row r="16" spans="1:29" ht="24" thickBot="1" x14ac:dyDescent="0.4">
      <c r="A16" s="19" t="s">
        <v>69</v>
      </c>
      <c r="B16" s="28"/>
      <c r="C16" s="29" t="s">
        <v>70</v>
      </c>
      <c r="H16" s="2"/>
      <c r="J16" s="2"/>
    </row>
    <row r="17" spans="1:14" ht="23.25" x14ac:dyDescent="0.35">
      <c r="A17" s="33"/>
      <c r="B17" s="34"/>
      <c r="C17" s="20"/>
      <c r="D17" s="34"/>
      <c r="F17" s="5"/>
      <c r="H17" s="2"/>
      <c r="J17" s="2"/>
    </row>
    <row r="18" spans="1:14" x14ac:dyDescent="0.25">
      <c r="A18" s="12" t="s">
        <v>32</v>
      </c>
      <c r="C18" s="11">
        <v>40</v>
      </c>
      <c r="D18" s="1" t="s">
        <v>11</v>
      </c>
      <c r="E18" s="13">
        <f>B9*C18</f>
        <v>92</v>
      </c>
      <c r="F18" s="5" t="s">
        <v>13</v>
      </c>
      <c r="J18" s="2"/>
      <c r="L18" s="2"/>
    </row>
    <row r="19" spans="1:14" ht="23.25" x14ac:dyDescent="0.35">
      <c r="A19" s="12" t="s">
        <v>21</v>
      </c>
      <c r="C19" s="11">
        <v>4.5</v>
      </c>
      <c r="D19" s="1" t="s">
        <v>11</v>
      </c>
      <c r="E19" s="13">
        <f>C19*B10</f>
        <v>14.4</v>
      </c>
      <c r="F19" s="5" t="s">
        <v>15</v>
      </c>
      <c r="H19" s="3"/>
      <c r="J19" s="2"/>
      <c r="L19" s="2"/>
    </row>
    <row r="20" spans="1:14" x14ac:dyDescent="0.25">
      <c r="A20" s="12"/>
      <c r="C20" s="25"/>
      <c r="E20" s="14"/>
      <c r="F20" s="5"/>
      <c r="H20" s="2"/>
      <c r="I20" s="2"/>
      <c r="J20" s="2"/>
      <c r="K20" s="2"/>
      <c r="L20" s="2"/>
      <c r="N20" s="4"/>
    </row>
    <row r="21" spans="1:14" x14ac:dyDescent="0.25">
      <c r="A21" s="12"/>
      <c r="C21" s="25"/>
      <c r="E21" s="14"/>
      <c r="F21" s="5"/>
      <c r="H21" s="2"/>
      <c r="I21" s="2"/>
      <c r="J21" s="2"/>
      <c r="K21" s="2"/>
      <c r="L21" s="2"/>
      <c r="N21" s="4"/>
    </row>
    <row r="22" spans="1:14" x14ac:dyDescent="0.25">
      <c r="A22" s="44" t="s">
        <v>62</v>
      </c>
      <c r="B22" s="45"/>
      <c r="C22" s="46"/>
      <c r="E22" s="14">
        <f>C52</f>
        <v>72.382608695652181</v>
      </c>
      <c r="F22" s="5" t="s">
        <v>11</v>
      </c>
      <c r="H22" s="2"/>
      <c r="I22" s="2"/>
      <c r="J22" s="2"/>
      <c r="K22" s="2"/>
      <c r="L22" s="2"/>
      <c r="N22" s="4"/>
    </row>
    <row r="23" spans="1:14" x14ac:dyDescent="0.25">
      <c r="A23" s="12"/>
      <c r="C23" s="25"/>
      <c r="E23" s="14"/>
      <c r="F23" s="31"/>
      <c r="H23" s="2"/>
      <c r="I23" s="2"/>
      <c r="J23" s="2"/>
      <c r="K23" s="2"/>
      <c r="L23" s="2"/>
      <c r="N23" s="4"/>
    </row>
    <row r="24" spans="1:14" x14ac:dyDescent="0.25">
      <c r="A24" s="12" t="s">
        <v>33</v>
      </c>
      <c r="C24" s="18">
        <v>15</v>
      </c>
      <c r="E24" s="14">
        <f>C24*B10</f>
        <v>48</v>
      </c>
      <c r="F24" s="1" t="s">
        <v>34</v>
      </c>
      <c r="H24" s="2"/>
      <c r="I24" s="2"/>
      <c r="J24" s="2"/>
      <c r="K24" s="2"/>
      <c r="L24" s="2"/>
      <c r="N24" s="4"/>
    </row>
    <row r="25" spans="1:14" x14ac:dyDescent="0.25">
      <c r="A25" s="12" t="s">
        <v>61</v>
      </c>
      <c r="C25" s="35">
        <v>17.5</v>
      </c>
      <c r="E25" s="14"/>
      <c r="H25" s="2"/>
      <c r="I25" s="2"/>
      <c r="J25" s="2"/>
      <c r="K25" s="2"/>
      <c r="L25" s="2"/>
      <c r="N25" s="4"/>
    </row>
    <row r="26" spans="1:14" x14ac:dyDescent="0.25">
      <c r="A26" s="12"/>
      <c r="C26" s="25"/>
      <c r="E26" s="14"/>
      <c r="H26" s="2"/>
      <c r="I26" s="2"/>
      <c r="J26" s="2"/>
      <c r="K26" s="2"/>
      <c r="L26" s="2"/>
      <c r="N26" s="4"/>
    </row>
    <row r="27" spans="1:14" x14ac:dyDescent="0.25">
      <c r="A27" s="12" t="s">
        <v>35</v>
      </c>
      <c r="C27" s="36">
        <v>34.299999999999997</v>
      </c>
      <c r="E27" s="14">
        <f>C27*B10</f>
        <v>109.75999999999999</v>
      </c>
      <c r="F27" s="1" t="s">
        <v>34</v>
      </c>
      <c r="H27" s="2"/>
      <c r="I27" s="2"/>
      <c r="J27" s="2"/>
      <c r="K27" s="2"/>
      <c r="L27" s="2"/>
      <c r="N27" s="4"/>
    </row>
    <row r="28" spans="1:14" x14ac:dyDescent="0.25">
      <c r="A28" s="12" t="s">
        <v>40</v>
      </c>
      <c r="C28" s="25">
        <v>41</v>
      </c>
      <c r="E28" s="14"/>
      <c r="H28" s="2"/>
      <c r="I28" s="2"/>
      <c r="J28" s="2"/>
      <c r="K28" s="2"/>
      <c r="L28" s="2"/>
      <c r="N28" s="4"/>
    </row>
    <row r="29" spans="1:14" x14ac:dyDescent="0.25">
      <c r="A29" s="12"/>
      <c r="C29" s="25"/>
      <c r="E29" s="14"/>
      <c r="F29" s="5"/>
      <c r="H29" s="2"/>
      <c r="I29" s="2"/>
      <c r="J29" s="2"/>
      <c r="K29" s="2"/>
      <c r="L29" s="2"/>
      <c r="N29" s="4"/>
    </row>
    <row r="30" spans="1:14" x14ac:dyDescent="0.25">
      <c r="A30" s="12" t="s">
        <v>36</v>
      </c>
      <c r="C30" s="35">
        <f>C19/2</f>
        <v>2.25</v>
      </c>
      <c r="D30" s="1" t="s">
        <v>11</v>
      </c>
      <c r="E30" s="14"/>
      <c r="F30" s="5"/>
      <c r="H30" s="2"/>
      <c r="I30" s="2"/>
      <c r="J30" s="2"/>
      <c r="K30" s="2"/>
      <c r="L30" s="2"/>
      <c r="N30" s="4"/>
    </row>
    <row r="31" spans="1:14" ht="23.25" x14ac:dyDescent="0.35">
      <c r="A31" s="12" t="s">
        <v>37</v>
      </c>
      <c r="C31" s="36">
        <v>4.5</v>
      </c>
      <c r="D31" s="1" t="s">
        <v>11</v>
      </c>
      <c r="E31" s="14">
        <f>C31*B10</f>
        <v>14.4</v>
      </c>
      <c r="F31" s="5" t="s">
        <v>34</v>
      </c>
      <c r="G31" s="30" t="s">
        <v>19</v>
      </c>
      <c r="H31" s="32" t="s">
        <v>20</v>
      </c>
      <c r="I31" s="2" t="s">
        <v>29</v>
      </c>
      <c r="L31" s="2"/>
      <c r="N31" s="4"/>
    </row>
    <row r="32" spans="1:14" x14ac:dyDescent="0.25">
      <c r="A32" s="12" t="s">
        <v>38</v>
      </c>
      <c r="C32" s="35"/>
      <c r="E32" s="14"/>
      <c r="F32" s="5"/>
      <c r="I32" s="1" t="s">
        <v>11</v>
      </c>
      <c r="J32" s="1" t="s">
        <v>1</v>
      </c>
      <c r="N32" s="4"/>
    </row>
    <row r="33" spans="1:21" x14ac:dyDescent="0.25">
      <c r="A33" s="12"/>
      <c r="C33" s="25"/>
      <c r="E33" s="14"/>
      <c r="F33" s="5"/>
      <c r="G33" s="1" t="s">
        <v>7</v>
      </c>
      <c r="I33" s="1">
        <v>10</v>
      </c>
      <c r="J33" s="15">
        <f>I33*B9</f>
        <v>23</v>
      </c>
      <c r="K33" s="1" t="s">
        <v>6</v>
      </c>
      <c r="N33" s="4"/>
    </row>
    <row r="34" spans="1:21" x14ac:dyDescent="0.25">
      <c r="A34" s="12" t="s">
        <v>41</v>
      </c>
      <c r="C34" s="18">
        <v>34</v>
      </c>
      <c r="D34" s="1" t="s">
        <v>11</v>
      </c>
      <c r="E34" s="14">
        <f>C34*B10</f>
        <v>108.80000000000001</v>
      </c>
      <c r="F34" s="5" t="s">
        <v>34</v>
      </c>
      <c r="G34" s="1" t="s">
        <v>8</v>
      </c>
      <c r="I34" s="1">
        <v>20</v>
      </c>
      <c r="J34" s="15">
        <f>I34*B9</f>
        <v>46</v>
      </c>
      <c r="K34" s="1" t="s">
        <v>6</v>
      </c>
      <c r="N34" s="4"/>
    </row>
    <row r="35" spans="1:21" x14ac:dyDescent="0.25">
      <c r="A35" s="12" t="s">
        <v>42</v>
      </c>
      <c r="C35" s="25">
        <v>31.5</v>
      </c>
      <c r="D35" s="1" t="s">
        <v>11</v>
      </c>
      <c r="E35" s="14"/>
      <c r="F35" s="5"/>
      <c r="G35" s="1" t="s">
        <v>9</v>
      </c>
      <c r="I35" s="1">
        <v>24.35</v>
      </c>
      <c r="J35" s="15">
        <v>56</v>
      </c>
      <c r="K35" s="1" t="s">
        <v>6</v>
      </c>
      <c r="N35" s="4"/>
    </row>
    <row r="36" spans="1:21" x14ac:dyDescent="0.25">
      <c r="A36" s="12" t="s">
        <v>16</v>
      </c>
      <c r="C36" s="36">
        <v>17.5</v>
      </c>
      <c r="D36" s="1" t="s">
        <v>11</v>
      </c>
      <c r="E36" s="14">
        <f>C36*B9</f>
        <v>40.25</v>
      </c>
      <c r="F36" s="5" t="s">
        <v>13</v>
      </c>
      <c r="G36" s="1" t="s">
        <v>10</v>
      </c>
      <c r="I36" s="1">
        <v>28.88</v>
      </c>
      <c r="J36" s="15">
        <f>I36*B9</f>
        <v>66.423999999999992</v>
      </c>
      <c r="K36" s="1" t="s">
        <v>6</v>
      </c>
      <c r="N36" s="4"/>
    </row>
    <row r="37" spans="1:21" x14ac:dyDescent="0.25">
      <c r="A37" s="12" t="s">
        <v>43</v>
      </c>
      <c r="C37" s="4"/>
      <c r="E37" s="14">
        <f>E53/2</f>
        <v>56.76</v>
      </c>
      <c r="F37" s="5" t="s">
        <v>13</v>
      </c>
      <c r="N37" s="4"/>
    </row>
    <row r="38" spans="1:21" x14ac:dyDescent="0.25">
      <c r="A38" s="12"/>
      <c r="C38" s="4" t="s">
        <v>51</v>
      </c>
      <c r="D38" s="1">
        <v>12</v>
      </c>
      <c r="E38" s="14"/>
      <c r="F38" s="5"/>
      <c r="L38" s="1" t="s">
        <v>30</v>
      </c>
      <c r="N38" s="4"/>
    </row>
    <row r="39" spans="1:21" ht="20.25" x14ac:dyDescent="0.3">
      <c r="A39" s="12" t="s">
        <v>27</v>
      </c>
      <c r="B39" s="47" t="s">
        <v>56</v>
      </c>
      <c r="C39" s="46" t="s">
        <v>50</v>
      </c>
      <c r="D39" s="11">
        <v>11</v>
      </c>
      <c r="E39" s="14">
        <v>120</v>
      </c>
      <c r="F39" s="5" t="s">
        <v>57</v>
      </c>
      <c r="N39" s="4"/>
    </row>
    <row r="40" spans="1:21" x14ac:dyDescent="0.25">
      <c r="A40" s="12" t="s">
        <v>52</v>
      </c>
      <c r="C40" s="15">
        <v>0.8</v>
      </c>
      <c r="D40" s="1" t="s">
        <v>11</v>
      </c>
      <c r="E40" s="37">
        <f>D39*D38</f>
        <v>132</v>
      </c>
      <c r="F40" s="5">
        <f>D39*12</f>
        <v>132</v>
      </c>
      <c r="N40" s="4"/>
      <c r="R40" s="6"/>
      <c r="U40" s="2"/>
    </row>
    <row r="41" spans="1:21" x14ac:dyDescent="0.25">
      <c r="A41" s="12" t="s">
        <v>39</v>
      </c>
      <c r="C41" s="15">
        <v>4</v>
      </c>
      <c r="D41" s="1" t="s">
        <v>11</v>
      </c>
      <c r="E41" s="37">
        <f>(2*D39)+E40</f>
        <v>154</v>
      </c>
      <c r="F41" s="5" t="s">
        <v>58</v>
      </c>
      <c r="H41" s="2"/>
      <c r="I41" s="2"/>
      <c r="J41" s="2"/>
      <c r="L41" s="2"/>
      <c r="N41" s="4"/>
      <c r="R41" s="6"/>
      <c r="U41" s="2"/>
    </row>
    <row r="42" spans="1:21" x14ac:dyDescent="0.25">
      <c r="A42" s="12" t="s">
        <v>53</v>
      </c>
      <c r="C42" s="15">
        <v>5.3</v>
      </c>
      <c r="D42" s="1" t="s">
        <v>11</v>
      </c>
      <c r="E42" s="37">
        <f>(2*D39)+E41</f>
        <v>176</v>
      </c>
      <c r="F42" s="5" t="s">
        <v>59</v>
      </c>
      <c r="G42" s="27"/>
      <c r="H42" s="2"/>
      <c r="I42" s="2"/>
      <c r="J42" s="2"/>
      <c r="K42" s="2"/>
      <c r="L42" s="2"/>
      <c r="N42" s="4"/>
      <c r="R42" s="6"/>
      <c r="U42" s="2"/>
    </row>
    <row r="43" spans="1:21" x14ac:dyDescent="0.25">
      <c r="A43" s="12" t="s">
        <v>54</v>
      </c>
      <c r="C43" s="15">
        <v>9</v>
      </c>
      <c r="D43" s="1" t="s">
        <v>11</v>
      </c>
      <c r="E43" s="37">
        <f>(4*D39)+E42</f>
        <v>220</v>
      </c>
      <c r="F43" s="5" t="s">
        <v>60</v>
      </c>
      <c r="H43" s="2"/>
      <c r="I43" s="2"/>
      <c r="J43" s="2"/>
      <c r="K43" s="6"/>
      <c r="L43" s="2"/>
      <c r="N43" s="4"/>
      <c r="R43" s="6"/>
      <c r="U43" s="2"/>
    </row>
    <row r="44" spans="1:21" x14ac:dyDescent="0.25">
      <c r="A44" s="12" t="s">
        <v>55</v>
      </c>
      <c r="C44" s="15">
        <v>11.3</v>
      </c>
      <c r="D44" s="1" t="s">
        <v>11</v>
      </c>
      <c r="E44" s="37">
        <f>(4*D39)+E43</f>
        <v>264</v>
      </c>
      <c r="F44" s="5" t="s">
        <v>60</v>
      </c>
      <c r="H44" s="2"/>
      <c r="I44" s="2"/>
      <c r="J44" s="2"/>
      <c r="L44" s="2"/>
      <c r="N44" s="4"/>
      <c r="R44" s="6"/>
      <c r="U44" s="2"/>
    </row>
    <row r="45" spans="1:21" x14ac:dyDescent="0.25">
      <c r="A45" s="12"/>
      <c r="C45" s="4"/>
      <c r="E45" s="14"/>
      <c r="F45" s="5"/>
      <c r="H45" s="2"/>
      <c r="I45" s="2"/>
      <c r="J45" s="2"/>
      <c r="K45" s="2"/>
      <c r="L45" s="2"/>
      <c r="N45" s="4"/>
    </row>
    <row r="46" spans="1:21" x14ac:dyDescent="0.25">
      <c r="A46" s="12"/>
      <c r="C46" s="20"/>
      <c r="E46" s="13"/>
      <c r="F46" s="5"/>
      <c r="G46" s="36" t="s">
        <v>26</v>
      </c>
      <c r="L46" s="2"/>
      <c r="N46" s="4"/>
    </row>
    <row r="47" spans="1:21" x14ac:dyDescent="0.25">
      <c r="A47" s="12"/>
      <c r="C47" s="20"/>
      <c r="E47" s="13"/>
      <c r="F47" s="5"/>
      <c r="H47" s="2"/>
      <c r="J47" s="2"/>
      <c r="K47" s="2"/>
      <c r="L47" s="2"/>
      <c r="N47" s="4"/>
    </row>
    <row r="48" spans="1:21" x14ac:dyDescent="0.25">
      <c r="A48" s="12"/>
      <c r="C48" s="20"/>
      <c r="E48" s="13"/>
      <c r="F48" s="5"/>
      <c r="H48" s="2"/>
      <c r="K48" s="6"/>
      <c r="N48" s="2"/>
    </row>
    <row r="49" spans="1:14" x14ac:dyDescent="0.25">
      <c r="A49" s="12"/>
      <c r="C49" s="2"/>
      <c r="E49" s="13"/>
      <c r="F49" s="5"/>
      <c r="H49" s="2"/>
      <c r="K49" s="6"/>
      <c r="N49" s="2"/>
    </row>
    <row r="50" spans="1:14" ht="18.75" thickBot="1" x14ac:dyDescent="0.3">
      <c r="A50" s="38" t="s">
        <v>22</v>
      </c>
      <c r="C50" s="2"/>
      <c r="E50" s="16">
        <f>E44*57%</f>
        <v>150.47999999999999</v>
      </c>
      <c r="F50" s="5" t="s">
        <v>63</v>
      </c>
    </row>
    <row r="51" spans="1:14" x14ac:dyDescent="0.25">
      <c r="A51" s="38" t="s">
        <v>46</v>
      </c>
      <c r="C51" s="42" t="s">
        <v>47</v>
      </c>
      <c r="D51" s="11">
        <v>8</v>
      </c>
      <c r="E51" s="16">
        <f>E50+2*D51</f>
        <v>166.48</v>
      </c>
      <c r="F51" s="31">
        <f>E51/6</f>
        <v>27.746666666666666</v>
      </c>
    </row>
    <row r="52" spans="1:14" ht="18.75" thickBot="1" x14ac:dyDescent="0.3">
      <c r="A52" s="39"/>
      <c r="C52" s="43">
        <f>E51/B9</f>
        <v>72.382608695652181</v>
      </c>
      <c r="D52" s="20"/>
      <c r="E52" s="16"/>
      <c r="F52" s="31"/>
    </row>
    <row r="53" spans="1:14" x14ac:dyDescent="0.25">
      <c r="A53" s="41" t="s">
        <v>23</v>
      </c>
      <c r="E53" s="14">
        <f>E44*43%</f>
        <v>113.52</v>
      </c>
      <c r="F53" s="5" t="s">
        <v>13</v>
      </c>
    </row>
    <row r="54" spans="1:14" x14ac:dyDescent="0.25">
      <c r="A54" s="39"/>
      <c r="E54" s="14"/>
      <c r="F54" s="5" t="s">
        <v>45</v>
      </c>
    </row>
    <row r="55" spans="1:14" x14ac:dyDescent="0.25">
      <c r="A55" s="39" t="s">
        <v>48</v>
      </c>
      <c r="E55" s="14">
        <f>E53/2</f>
        <v>56.76</v>
      </c>
      <c r="F55" s="5">
        <f>(E53+E54)/6</f>
        <v>18.919999999999998</v>
      </c>
    </row>
    <row r="56" spans="1:14" x14ac:dyDescent="0.25">
      <c r="A56" s="39"/>
      <c r="E56" s="14"/>
      <c r="F56" s="5" t="s">
        <v>64</v>
      </c>
    </row>
    <row r="57" spans="1:14" x14ac:dyDescent="0.25">
      <c r="A57" s="39" t="s">
        <v>49</v>
      </c>
      <c r="D57" s="11">
        <v>8</v>
      </c>
      <c r="E57" s="14">
        <f>E55+D57</f>
        <v>64.759999999999991</v>
      </c>
      <c r="F57" s="31">
        <f>E57/6</f>
        <v>10.793333333333331</v>
      </c>
    </row>
    <row r="58" spans="1:14" x14ac:dyDescent="0.25">
      <c r="A58" s="40"/>
      <c r="F58" s="5"/>
    </row>
    <row r="59" spans="1:14" x14ac:dyDescent="0.25">
      <c r="A59" s="12" t="s">
        <v>44</v>
      </c>
      <c r="D59" s="1" t="s">
        <v>65</v>
      </c>
      <c r="E59" s="17">
        <v>64</v>
      </c>
      <c r="F59" s="5"/>
    </row>
    <row r="60" spans="1:14" x14ac:dyDescent="0.25">
      <c r="A60" s="12" t="s">
        <v>24</v>
      </c>
      <c r="E60" s="17">
        <f>E59-E36</f>
        <v>23.75</v>
      </c>
      <c r="F60" s="5" t="s">
        <v>13</v>
      </c>
    </row>
    <row r="61" spans="1:14" x14ac:dyDescent="0.25">
      <c r="A61" s="12" t="s">
        <v>14</v>
      </c>
      <c r="B61" s="15"/>
      <c r="E61" s="14">
        <f>E60/2</f>
        <v>11.875</v>
      </c>
      <c r="F61" s="5" t="s">
        <v>25</v>
      </c>
    </row>
    <row r="62" spans="1:14" x14ac:dyDescent="0.25">
      <c r="A62" s="12" t="s">
        <v>66</v>
      </c>
      <c r="B62" s="15"/>
      <c r="E62" s="14">
        <f>E34</f>
        <v>108.80000000000001</v>
      </c>
      <c r="F62" s="5"/>
    </row>
    <row r="63" spans="1:14" x14ac:dyDescent="0.25">
      <c r="A63" s="12" t="s">
        <v>17</v>
      </c>
      <c r="C63" s="15">
        <f>E63/B10</f>
        <v>2.8631578947368421</v>
      </c>
      <c r="D63" s="1" t="s">
        <v>11</v>
      </c>
      <c r="E63" s="14">
        <f>E62/E61</f>
        <v>9.1621052631578959</v>
      </c>
      <c r="F63" s="5" t="s">
        <v>18</v>
      </c>
    </row>
    <row r="64" spans="1:14" ht="18.75" thickBot="1" x14ac:dyDescent="0.3">
      <c r="A64" s="9"/>
      <c r="B64" s="7"/>
      <c r="C64" s="7"/>
      <c r="D64" s="7"/>
      <c r="E64" s="7"/>
      <c r="F64" s="8"/>
    </row>
    <row r="67" spans="1:4" x14ac:dyDescent="0.25">
      <c r="A67" s="2"/>
      <c r="D67" s="32"/>
    </row>
    <row r="69" spans="1:4" ht="30" x14ac:dyDescent="0.4">
      <c r="A69" s="26" t="s">
        <v>71</v>
      </c>
      <c r="B69" s="3" t="s">
        <v>72</v>
      </c>
    </row>
    <row r="77" spans="1:4" x14ac:dyDescent="0.25">
      <c r="A77" s="2"/>
    </row>
  </sheetData>
  <mergeCells count="2">
    <mergeCell ref="A3:AC3"/>
    <mergeCell ref="A4:Q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Jakobsen</dc:creator>
  <cp:lastModifiedBy>Helle Jakobsen</cp:lastModifiedBy>
  <dcterms:created xsi:type="dcterms:W3CDTF">2026-07-04T05:35:37Z</dcterms:created>
  <dcterms:modified xsi:type="dcterms:W3CDTF">2026-08-01T14:34:26Z</dcterms:modified>
</cp:coreProperties>
</file>